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F17 Inuits" sheetId="1" r:id="rId1"/>
  </sheets>
  <definedNames>
    <definedName name="_xlnm.Print_Area" localSheetId="0">'F17 Inuits'!$A$1:$AR$39</definedName>
  </definedNames>
  <calcPr fullCalcOnLoad="1"/>
</workbook>
</file>

<file path=xl/sharedStrings.xml><?xml version="1.0" encoding="utf-8"?>
<sst xmlns="http://schemas.openxmlformats.org/spreadsheetml/2006/main" count="125" uniqueCount="78">
  <si>
    <t>($)</t>
  </si>
  <si>
    <t>Year</t>
  </si>
  <si>
    <t>Total</t>
  </si>
  <si>
    <t>Dép. MFE</t>
  </si>
  <si>
    <t>Dép. MSSS</t>
  </si>
  <si>
    <t>Health and
social
services
(1)</t>
  </si>
  <si>
    <t>Aide sociale</t>
  </si>
  <si>
    <t>CSST</t>
  </si>
  <si>
    <t>Dép. MMSRFP/
MSS/
MESS-SS</t>
  </si>
  <si>
    <t>Prog. Chas. Inuits (MEF-MLCP)</t>
  </si>
  <si>
    <t>OSRCPC</t>
  </si>
  <si>
    <t>Income 
security
(2)</t>
  </si>
  <si>
    <t>Dép. MEQ</t>
  </si>
  <si>
    <t>Dép. Sec.
autonome
des jeunes</t>
  </si>
  <si>
    <t>Fêtes 1534</t>
  </si>
  <si>
    <t>Dép. Ens sup
et science</t>
  </si>
  <si>
    <t>Dép. MAC/
MCC/
MCU</t>
  </si>
  <si>
    <t>Dép. MCQ</t>
  </si>
  <si>
    <t>Education,
communica-
tions and culture
(3)</t>
  </si>
  <si>
    <t>Dép. SHQ</t>
  </si>
  <si>
    <t>Dép. SIQ</t>
  </si>
  <si>
    <t>Dépenses MAM</t>
  </si>
  <si>
    <t>Dép. MTQ</t>
  </si>
  <si>
    <t>Infrastructures
and related
services
(4)</t>
  </si>
  <si>
    <t>Dép. MAPAQ</t>
  </si>
  <si>
    <t>Dép. MENVIQ
(MEF-ME) et FAPAQ sauf
PAC Inuit</t>
  </si>
  <si>
    <t>Dép. HQ
dév du réseau</t>
  </si>
  <si>
    <t>Dép.
MFOQ</t>
  </si>
  <si>
    <t>Dép. MER/
MRN/
MRNFP</t>
  </si>
  <si>
    <t>Dép. MIC/
IQ</t>
  </si>
  <si>
    <t>Dép. MTOUR/
TQ</t>
  </si>
  <si>
    <t>Dép. OPDQ/
MR/SDR/
MDERR</t>
  </si>
  <si>
    <t>Dép. MLCP sauf HSP Inuit</t>
  </si>
  <si>
    <t>Dép. SDC/
SDI/
SQDM/
EQ</t>
  </si>
  <si>
    <t>Dép. MCCI</t>
  </si>
  <si>
    <t>Economic
development
and resources
(5)</t>
  </si>
  <si>
    <t>Dép. MSP</t>
  </si>
  <si>
    <t>Dép. MJQ</t>
  </si>
  <si>
    <t>Dép. MRIQ</t>
  </si>
  <si>
    <t>Dép. SAA</t>
  </si>
  <si>
    <t>Indemnités SAA</t>
  </si>
  <si>
    <t>Indemnités MFQ</t>
  </si>
  <si>
    <t>Indemnités HQ</t>
  </si>
  <si>
    <t>General
administra-
tion
(6)</t>
  </si>
  <si>
    <t>¨</t>
  </si>
  <si>
    <t>—</t>
  </si>
  <si>
    <t>sources:</t>
  </si>
  <si>
    <t>•</t>
  </si>
  <si>
    <t>SAGMAI 1980;  SAA 1986, 1987, 1988, 1989, 1990, 1991, 1992, 1994, 1997, 1998, 1999, 2000, 2005.</t>
  </si>
  <si>
    <t>MSR 1994, 1997, 2006.</t>
  </si>
  <si>
    <t>notes:</t>
  </si>
  <si>
    <t>1)</t>
  </si>
  <si>
    <t>Health and social services:  MSSS.</t>
  </si>
  <si>
    <t>2)</t>
  </si>
  <si>
    <t>Income security,  social assistance, other expenditures MSR,</t>
  </si>
  <si>
    <t>Inuit hunter support program and Cree hunter income security program.</t>
  </si>
  <si>
    <t>3)</t>
  </si>
  <si>
    <t>Education, communications and culture:  MEQ,  MESS, MCU and MCQ.</t>
  </si>
  <si>
    <t>4)</t>
  </si>
  <si>
    <t>Infrastructures and related services:  SHQ, MAM and MTQ.</t>
  </si>
  <si>
    <t>5)</t>
  </si>
  <si>
    <t xml:space="preserve">Economic development and resources:  MAPAQ, MENVIQ, MER, MTOUR, OPDQ and MLCP </t>
  </si>
  <si>
    <t>(except contribution to Inuit hunter support program).</t>
  </si>
  <si>
    <t>6)</t>
  </si>
  <si>
    <t>General administration:  MSP, MJQ,  MRCQ, SAA,  SAA compensation,  MFQ compensation, HQ compensation.</t>
  </si>
  <si>
    <t>Nunavik, gross provincial expenditures by function, 1983-84 to 2003-04</t>
  </si>
  <si>
    <t>..</t>
  </si>
  <si>
    <t>…</t>
  </si>
  <si>
    <t>–</t>
  </si>
  <si>
    <t>n.o.l</t>
  </si>
  <si>
    <t>n.c.e</t>
  </si>
  <si>
    <t>c.s</t>
  </si>
  <si>
    <t>non available</t>
  </si>
  <si>
    <t>too small to be released</t>
  </si>
  <si>
    <t>zero</t>
  </si>
  <si>
    <t>non official language</t>
  </si>
  <si>
    <t>not classified elsewhere, unclassifiable</t>
  </si>
  <si>
    <t>census subdivision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</si>
</sst>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;_ * \(#,##0\)\ _$_ ;_ * &quot;-&quot;_)\ _$_ ;_ @_ "/>
    <numFmt numFmtId="173" formatCode="_ * #,##0.00;_ * \(#,##0\)\ _$_ ;_ * &quot;-&quot;_)\ _$_ ;_ @_ "/>
    <numFmt numFmtId="174" formatCode="#,##0;#,##0"/>
    <numFmt numFmtId="175" formatCode="#,##0;[Red]\(#,##0\);* &quot;—&quot;"/>
    <numFmt numFmtId="176" formatCode="#,##0;[Red]\(#,##0\ _$\)"/>
    <numFmt numFmtId="177" formatCode="#,##0_)\ ;[Red]\(#,##0\ _$\)"/>
    <numFmt numFmtId="178" formatCode="_ * #,##0_)\ ;[Red]\(#,##0\ _$\)"/>
    <numFmt numFmtId="179" formatCode="#,##0;[Red]\(#,##0\)"/>
    <numFmt numFmtId="180" formatCode="_-* #,##0.0\ &quot;$&quot;_-;_-* #,##0.0\ &quot;$&quot;\-;_-* &quot;-&quot;??\ &quot;$&quot;_-;_-@_-"/>
    <numFmt numFmtId="181" formatCode="_-* #,##0\ &quot;$&quot;_-;_-* #,##0\ &quot;$&quot;\-;_-* &quot;-&quot;??\ &quot;$&quot;_-;_-@_-"/>
    <numFmt numFmtId="182" formatCode="#,##0.0"/>
    <numFmt numFmtId="183" formatCode="_-* #,##0\ _$_-;_-* #,##0\ _$\-;_-* &quot;-&quot;??\ _$_-;_-@_-"/>
    <numFmt numFmtId="184" formatCode="#,##0.000"/>
    <numFmt numFmtId="185" formatCode="#,##0.0000"/>
    <numFmt numFmtId="186" formatCode="0.0"/>
    <numFmt numFmtId="187" formatCode="0.000"/>
    <numFmt numFmtId="188" formatCode="#,##0.00\ &quot;$&quot;;\-#,##0.00&quot;$&quot;"/>
    <numFmt numFmtId="189" formatCode="_-* #,##0.0\ _$_-;_-* #,##0.0\ _$\-;_-* &quot;-&quot;??\ _$_-;_-@_-"/>
    <numFmt numFmtId="190" formatCode="#,##0.0;[Red]\(#,##0.0\);* &quot;—&quot;"/>
    <numFmt numFmtId="191" formatCode="#,##0.00;[Red]\(#,##0.00\);* &quot;—&quot;"/>
    <numFmt numFmtId="192" formatCode="#,##0;[Red]\(#,##0\);* &quot;–&quot;"/>
  </numFmts>
  <fonts count="43">
    <font>
      <sz val="9"/>
      <name val="Univers Condensed"/>
      <family val="2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4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92" fontId="0" fillId="0" borderId="0" applyFill="0" applyBorder="0" applyAlignment="0" applyProtection="0"/>
    <xf numFmtId="175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8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5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right" wrapText="1"/>
    </xf>
    <xf numFmtId="175" fontId="23" fillId="0" borderId="0" xfId="48" applyFont="1" applyBorder="1" applyAlignment="1">
      <alignment horizontal="right"/>
    </xf>
    <xf numFmtId="3" fontId="23" fillId="0" borderId="0" xfId="46" applyNumberFormat="1" applyFont="1" applyAlignment="1">
      <alignment horizontal="right"/>
    </xf>
    <xf numFmtId="175" fontId="23" fillId="0" borderId="0" xfId="48" applyFont="1" applyAlignment="1">
      <alignment horizontal="right"/>
    </xf>
    <xf numFmtId="3" fontId="23" fillId="0" borderId="0" xfId="48" applyNumberFormat="1" applyFont="1" applyBorder="1" applyAlignment="1">
      <alignment horizontal="right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3" fontId="23" fillId="0" borderId="0" xfId="46" applyNumberFormat="1" applyFont="1" applyAlignment="1">
      <alignment horizontal="right" vertical="top"/>
    </xf>
    <xf numFmtId="175" fontId="23" fillId="0" borderId="0" xfId="48" applyFont="1" applyBorder="1" applyAlignment="1">
      <alignment horizontal="right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6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6" applyNumberFormat="1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GqDpBrutFonc2006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7"/>
  <sheetViews>
    <sheetView tabSelected="1" zoomScalePageLayoutView="0" workbookViewId="0" topLeftCell="A1">
      <pane xSplit="1" topLeftCell="B1" activePane="topRight" state="frozen"/>
      <selection pane="topLeft" activeCell="E9" sqref="E9"/>
      <selection pane="topRight" activeCell="A1" sqref="A1"/>
    </sheetView>
  </sheetViews>
  <sheetFormatPr defaultColWidth="12.00390625" defaultRowHeight="12" outlineLevelCol="1"/>
  <cols>
    <col min="1" max="1" width="9.125" style="5" customWidth="1"/>
    <col min="2" max="2" width="1.875" style="6" customWidth="1"/>
    <col min="3" max="3" width="12.875" style="1" customWidth="1"/>
    <col min="4" max="5" width="12.875" style="1" hidden="1" customWidth="1" outlineLevel="1"/>
    <col min="6" max="6" width="12.00390625" style="1" customWidth="1" collapsed="1"/>
    <col min="7" max="11" width="11.375" style="1" hidden="1" customWidth="1" outlineLevel="1" collapsed="1"/>
    <col min="12" max="12" width="12.875" style="1" customWidth="1" collapsed="1"/>
    <col min="13" max="18" width="12.00390625" style="1" hidden="1" customWidth="1" outlineLevel="1" collapsed="1"/>
    <col min="19" max="19" width="13.75390625" style="1" customWidth="1" collapsed="1"/>
    <col min="20" max="23" width="11.375" style="1" hidden="1" customWidth="1" outlineLevel="1" collapsed="1"/>
    <col min="24" max="24" width="14.00390625" style="1" customWidth="1" collapsed="1"/>
    <col min="25" max="35" width="11.375" style="1" hidden="1" customWidth="1" outlineLevel="1" collapsed="1"/>
    <col min="36" max="36" width="14.00390625" style="1" customWidth="1" collapsed="1"/>
    <col min="37" max="43" width="12.00390625" style="1" hidden="1" customWidth="1" outlineLevel="1" collapsed="1"/>
    <col min="44" max="44" width="12.875" style="1" customWidth="1" collapsed="1"/>
    <col min="45" max="50" width="10.875" style="1" customWidth="1"/>
    <col min="51" max="16384" width="12.00390625" style="1" customWidth="1"/>
  </cols>
  <sheetData>
    <row r="1" spans="1:2" ht="12.75">
      <c r="A1" s="2" t="s">
        <v>65</v>
      </c>
      <c r="B1" s="2"/>
    </row>
    <row r="2" spans="1:3" ht="12.75">
      <c r="A2" s="3" t="s">
        <v>0</v>
      </c>
      <c r="B2" s="3"/>
      <c r="C2" s="4"/>
    </row>
    <row r="3" ht="12.75">
      <c r="C3" s="7"/>
    </row>
    <row r="4" spans="1:44" ht="12.75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14" customFormat="1" ht="54.75" customHeight="1">
      <c r="A5" s="11" t="s">
        <v>1</v>
      </c>
      <c r="B5" s="12"/>
      <c r="C5" s="12" t="s">
        <v>2</v>
      </c>
      <c r="D5" s="12" t="s">
        <v>3</v>
      </c>
      <c r="E5" s="13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12" t="s">
        <v>31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36</v>
      </c>
      <c r="AL5" s="12" t="s">
        <v>37</v>
      </c>
      <c r="AM5" s="12" t="s">
        <v>38</v>
      </c>
      <c r="AN5" s="12" t="s">
        <v>39</v>
      </c>
      <c r="AO5" s="12" t="s">
        <v>40</v>
      </c>
      <c r="AP5" s="12" t="s">
        <v>41</v>
      </c>
      <c r="AQ5" s="12" t="s">
        <v>42</v>
      </c>
      <c r="AR5" s="12" t="s">
        <v>43</v>
      </c>
    </row>
    <row r="6" spans="1:44" s="6" customFormat="1" ht="18" customHeight="1" hidden="1">
      <c r="A6" s="15">
        <v>2005</v>
      </c>
      <c r="B6" s="16"/>
      <c r="C6" s="17"/>
      <c r="D6" s="17"/>
      <c r="E6" s="17"/>
      <c r="F6" s="17"/>
      <c r="G6" s="17">
        <v>3724772.069604963</v>
      </c>
      <c r="H6" s="17"/>
      <c r="I6" s="17"/>
      <c r="J6" s="17"/>
      <c r="K6" s="17"/>
      <c r="L6" s="17">
        <f aca="true" t="shared" si="0" ref="L6:L28">SUM(G6:K6)</f>
        <v>3724772.069604963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7" s="6" customFormat="1" ht="12" customHeight="1" hidden="1">
      <c r="A7" s="15">
        <v>2004</v>
      </c>
      <c r="B7" s="16"/>
      <c r="C7" s="17"/>
      <c r="D7" s="17"/>
      <c r="E7" s="17"/>
      <c r="F7" s="17"/>
      <c r="G7" s="17">
        <v>3782778.1692548543</v>
      </c>
      <c r="H7" s="17"/>
      <c r="I7" s="17"/>
      <c r="J7" s="17"/>
      <c r="K7" s="17"/>
      <c r="L7" s="17">
        <f t="shared" si="0"/>
        <v>3782778.1692548543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>
        <v>765338</v>
      </c>
      <c r="AA7" s="17">
        <v>27066361</v>
      </c>
      <c r="AB7" s="17"/>
      <c r="AC7" s="17"/>
      <c r="AD7" s="17">
        <v>31655601</v>
      </c>
      <c r="AE7" s="17"/>
      <c r="AF7" s="17"/>
      <c r="AG7" s="17"/>
      <c r="AH7" s="17"/>
      <c r="AI7" s="17"/>
      <c r="AJ7" s="17">
        <f aca="true" t="shared" si="1" ref="AJ7:AJ28">SUM(Y7:AI7)</f>
        <v>59487300</v>
      </c>
      <c r="AK7" s="17"/>
      <c r="AL7" s="17"/>
      <c r="AM7" s="17"/>
      <c r="AN7" s="17">
        <v>16358305.119999997</v>
      </c>
      <c r="AO7" s="17"/>
      <c r="AP7" s="17"/>
      <c r="AQ7" s="17">
        <v>27066361</v>
      </c>
      <c r="AR7" s="17"/>
      <c r="AT7" s="17"/>
      <c r="AU7" s="18"/>
    </row>
    <row r="8" spans="1:47" s="6" customFormat="1" ht="18" customHeight="1">
      <c r="A8" s="15">
        <v>2003</v>
      </c>
      <c r="B8" s="16"/>
      <c r="C8" s="19">
        <f aca="true" t="shared" si="2" ref="C8:C28">SUM(F8+L8+S8+X8+AJ8+AR8)</f>
        <v>340600279.319101</v>
      </c>
      <c r="D8" s="17">
        <v>9218045</v>
      </c>
      <c r="E8" s="17">
        <v>59538182</v>
      </c>
      <c r="F8" s="17">
        <f aca="true" t="shared" si="3" ref="F8:F28">SUM(D8:E8)</f>
        <v>68756227</v>
      </c>
      <c r="G8" s="17">
        <v>3716792.609100934</v>
      </c>
      <c r="H8" s="17"/>
      <c r="I8" s="17">
        <v>1182179</v>
      </c>
      <c r="J8" s="17">
        <v>5404000</v>
      </c>
      <c r="K8" s="17"/>
      <c r="L8" s="17">
        <f t="shared" si="0"/>
        <v>10302971.609100934</v>
      </c>
      <c r="M8" s="17">
        <v>78240459</v>
      </c>
      <c r="N8" s="17">
        <v>90134</v>
      </c>
      <c r="O8" s="17"/>
      <c r="P8" s="17"/>
      <c r="Q8" s="17">
        <v>541061</v>
      </c>
      <c r="R8" s="17"/>
      <c r="S8" s="17">
        <f aca="true" t="shared" si="4" ref="S8:S28">SUM(M8:R8)</f>
        <v>78871654</v>
      </c>
      <c r="T8" s="17">
        <v>58476781.69</v>
      </c>
      <c r="U8" s="17"/>
      <c r="V8" s="17">
        <v>28018714</v>
      </c>
      <c r="W8" s="17">
        <v>13113102</v>
      </c>
      <c r="X8" s="17">
        <f aca="true" t="shared" si="5" ref="X8:X28">SUM(T8:W8)</f>
        <v>99608597.69</v>
      </c>
      <c r="Y8" s="17"/>
      <c r="Z8" s="17">
        <v>703961</v>
      </c>
      <c r="AA8" s="17">
        <v>27615199</v>
      </c>
      <c r="AB8" s="17"/>
      <c r="AC8" s="17">
        <v>6648000</v>
      </c>
      <c r="AD8" s="17">
        <v>26696583</v>
      </c>
      <c r="AE8" s="17">
        <v>387690.6</v>
      </c>
      <c r="AF8" s="17">
        <v>2635729</v>
      </c>
      <c r="AG8" s="17"/>
      <c r="AH8" s="17">
        <v>1217750</v>
      </c>
      <c r="AI8" s="17"/>
      <c r="AJ8" s="17">
        <f t="shared" si="1"/>
        <v>65904912.6</v>
      </c>
      <c r="AK8" s="17">
        <v>4979445.47</v>
      </c>
      <c r="AL8" s="17">
        <v>1661663</v>
      </c>
      <c r="AM8" s="17"/>
      <c r="AN8" s="17">
        <v>10514807.95</v>
      </c>
      <c r="AO8" s="17"/>
      <c r="AP8" s="17"/>
      <c r="AQ8" s="17"/>
      <c r="AR8" s="17">
        <f aca="true" t="shared" si="6" ref="AR8:AR28">SUM(AK8:AQ8)</f>
        <v>17155916.419999998</v>
      </c>
      <c r="AT8" s="20"/>
      <c r="AU8" s="18"/>
    </row>
    <row r="9" spans="1:47" s="14" customFormat="1" ht="12" customHeight="1">
      <c r="A9" s="21">
        <v>2002</v>
      </c>
      <c r="B9" s="22"/>
      <c r="C9" s="19">
        <f t="shared" si="2"/>
        <v>334117520.58634007</v>
      </c>
      <c r="D9" s="17">
        <v>10363826</v>
      </c>
      <c r="E9" s="17">
        <v>62744880</v>
      </c>
      <c r="F9" s="17">
        <f t="shared" si="3"/>
        <v>73108706</v>
      </c>
      <c r="G9" s="17">
        <v>3450720.5863400623</v>
      </c>
      <c r="H9" s="17"/>
      <c r="I9" s="17">
        <v>1288292</v>
      </c>
      <c r="J9" s="17">
        <v>4993109</v>
      </c>
      <c r="K9" s="17"/>
      <c r="L9" s="17">
        <f t="shared" si="0"/>
        <v>9732121.586340062</v>
      </c>
      <c r="M9" s="17">
        <v>83879813</v>
      </c>
      <c r="N9" s="17">
        <v>57667</v>
      </c>
      <c r="O9" s="17"/>
      <c r="P9" s="17"/>
      <c r="Q9" s="17">
        <v>476000</v>
      </c>
      <c r="R9" s="17"/>
      <c r="S9" s="17">
        <f t="shared" si="4"/>
        <v>84413480</v>
      </c>
      <c r="T9" s="17">
        <v>53676916</v>
      </c>
      <c r="U9" s="17"/>
      <c r="V9" s="17">
        <v>27237664</v>
      </c>
      <c r="W9" s="17">
        <v>8556192</v>
      </c>
      <c r="X9" s="17">
        <f t="shared" si="5"/>
        <v>89470772</v>
      </c>
      <c r="Y9" s="17"/>
      <c r="Z9" s="17">
        <v>583745</v>
      </c>
      <c r="AA9" s="17">
        <v>27876360</v>
      </c>
      <c r="AB9" s="17"/>
      <c r="AC9" s="17">
        <v>8144872</v>
      </c>
      <c r="AD9" s="17">
        <v>17993160</v>
      </c>
      <c r="AE9" s="17">
        <v>766970</v>
      </c>
      <c r="AF9" s="17">
        <v>3421255</v>
      </c>
      <c r="AG9" s="17"/>
      <c r="AH9" s="17">
        <v>1777000</v>
      </c>
      <c r="AI9" s="17"/>
      <c r="AJ9" s="17">
        <f t="shared" si="1"/>
        <v>60563362</v>
      </c>
      <c r="AK9" s="17">
        <v>5645749</v>
      </c>
      <c r="AL9" s="17">
        <v>1620656</v>
      </c>
      <c r="AM9" s="17"/>
      <c r="AN9" s="17">
        <v>9562674</v>
      </c>
      <c r="AO9" s="17"/>
      <c r="AP9" s="17"/>
      <c r="AQ9" s="17"/>
      <c r="AR9" s="17">
        <f t="shared" si="6"/>
        <v>16829079</v>
      </c>
      <c r="AT9" s="20"/>
      <c r="AU9" s="23"/>
    </row>
    <row r="10" spans="1:47" s="14" customFormat="1" ht="12" customHeight="1">
      <c r="A10" s="21">
        <v>2001</v>
      </c>
      <c r="B10" s="22"/>
      <c r="C10" s="19">
        <f t="shared" si="2"/>
        <v>287825054.63889337</v>
      </c>
      <c r="D10" s="17">
        <v>9492426</v>
      </c>
      <c r="E10" s="17">
        <v>56978843</v>
      </c>
      <c r="F10" s="17">
        <f t="shared" si="3"/>
        <v>66471269</v>
      </c>
      <c r="G10" s="17">
        <v>3449803.6388933435</v>
      </c>
      <c r="H10" s="17"/>
      <c r="I10" s="17"/>
      <c r="J10" s="17">
        <v>4747398</v>
      </c>
      <c r="K10" s="17"/>
      <c r="L10" s="17">
        <f t="shared" si="0"/>
        <v>8197201.6388933435</v>
      </c>
      <c r="M10" s="17">
        <v>68509476</v>
      </c>
      <c r="N10" s="17"/>
      <c r="O10" s="17"/>
      <c r="P10" s="17"/>
      <c r="Q10" s="17">
        <v>454834</v>
      </c>
      <c r="R10" s="17"/>
      <c r="S10" s="17">
        <f t="shared" si="4"/>
        <v>68964310</v>
      </c>
      <c r="T10" s="17">
        <v>50950542</v>
      </c>
      <c r="U10" s="17"/>
      <c r="V10" s="17">
        <v>25280670</v>
      </c>
      <c r="W10" s="17">
        <v>9655744</v>
      </c>
      <c r="X10" s="17">
        <f t="shared" si="5"/>
        <v>85886956</v>
      </c>
      <c r="Y10" s="17">
        <v>15000</v>
      </c>
      <c r="Z10" s="17">
        <v>539270</v>
      </c>
      <c r="AA10" s="17">
        <v>25145612</v>
      </c>
      <c r="AB10" s="17"/>
      <c r="AC10" s="17">
        <v>6299489</v>
      </c>
      <c r="AD10" s="17">
        <v>14528994</v>
      </c>
      <c r="AE10" s="17">
        <v>200000</v>
      </c>
      <c r="AF10" s="17">
        <v>563389</v>
      </c>
      <c r="AG10" s="17"/>
      <c r="AH10" s="17">
        <v>1777000</v>
      </c>
      <c r="AI10" s="17"/>
      <c r="AJ10" s="17">
        <f t="shared" si="1"/>
        <v>49068754</v>
      </c>
      <c r="AK10" s="17">
        <v>4897250</v>
      </c>
      <c r="AL10" s="17">
        <v>1400612</v>
      </c>
      <c r="AM10" s="17"/>
      <c r="AN10" s="17">
        <v>2938702</v>
      </c>
      <c r="AO10" s="17"/>
      <c r="AP10" s="17"/>
      <c r="AQ10" s="17"/>
      <c r="AR10" s="17">
        <f t="shared" si="6"/>
        <v>9236564</v>
      </c>
      <c r="AT10" s="20"/>
      <c r="AU10" s="23"/>
    </row>
    <row r="11" spans="1:47" s="6" customFormat="1" ht="18" customHeight="1">
      <c r="A11" s="15">
        <v>2000</v>
      </c>
      <c r="B11" s="16"/>
      <c r="C11" s="19">
        <f t="shared" si="2"/>
        <v>290606940.3993921</v>
      </c>
      <c r="D11" s="17">
        <v>5921213</v>
      </c>
      <c r="E11" s="17">
        <v>62423284</v>
      </c>
      <c r="F11" s="17">
        <f t="shared" si="3"/>
        <v>68344497</v>
      </c>
      <c r="G11" s="17">
        <v>3478411.3993921056</v>
      </c>
      <c r="H11" s="17"/>
      <c r="I11" s="17">
        <v>27657</v>
      </c>
      <c r="J11" s="17">
        <v>4700000</v>
      </c>
      <c r="K11" s="17"/>
      <c r="L11" s="17">
        <f t="shared" si="0"/>
        <v>8206068.399392106</v>
      </c>
      <c r="M11" s="17">
        <v>74149234</v>
      </c>
      <c r="N11" s="17"/>
      <c r="O11" s="17"/>
      <c r="P11" s="17"/>
      <c r="Q11" s="17">
        <v>481000</v>
      </c>
      <c r="R11" s="17"/>
      <c r="S11" s="17">
        <f t="shared" si="4"/>
        <v>74630234</v>
      </c>
      <c r="T11" s="17">
        <v>49592761</v>
      </c>
      <c r="U11" s="17"/>
      <c r="V11" s="17">
        <v>24253195</v>
      </c>
      <c r="W11" s="17">
        <v>7958586</v>
      </c>
      <c r="X11" s="17">
        <f t="shared" si="5"/>
        <v>81804542</v>
      </c>
      <c r="Y11" s="17">
        <v>54800</v>
      </c>
      <c r="Z11" s="17">
        <v>689291</v>
      </c>
      <c r="AA11" s="17">
        <v>26585698</v>
      </c>
      <c r="AB11" s="17"/>
      <c r="AC11" s="17">
        <v>5096927</v>
      </c>
      <c r="AD11" s="17">
        <v>13208610</v>
      </c>
      <c r="AE11" s="17">
        <v>115000</v>
      </c>
      <c r="AF11" s="17">
        <v>840000</v>
      </c>
      <c r="AG11" s="17"/>
      <c r="AH11" s="17">
        <v>1867000</v>
      </c>
      <c r="AI11" s="17"/>
      <c r="AJ11" s="17">
        <f t="shared" si="1"/>
        <v>48457326</v>
      </c>
      <c r="AK11" s="17">
        <v>4953998</v>
      </c>
      <c r="AL11" s="17">
        <v>1251171</v>
      </c>
      <c r="AM11" s="17"/>
      <c r="AN11" s="17">
        <v>2959104</v>
      </c>
      <c r="AO11" s="17"/>
      <c r="AP11" s="17"/>
      <c r="AQ11" s="17"/>
      <c r="AR11" s="17">
        <f t="shared" si="6"/>
        <v>9164273</v>
      </c>
      <c r="AT11" s="20"/>
      <c r="AU11" s="18"/>
    </row>
    <row r="12" spans="1:47" s="14" customFormat="1" ht="12" customHeight="1">
      <c r="A12" s="21">
        <v>1999</v>
      </c>
      <c r="B12" s="22"/>
      <c r="C12" s="19">
        <f t="shared" si="2"/>
        <v>273343586.9691753</v>
      </c>
      <c r="D12" s="17">
        <v>3000538</v>
      </c>
      <c r="E12" s="17">
        <v>51194496</v>
      </c>
      <c r="F12" s="17">
        <f t="shared" si="3"/>
        <v>54195034</v>
      </c>
      <c r="G12" s="17">
        <v>3542328.969175268</v>
      </c>
      <c r="H12" s="17"/>
      <c r="I12" s="17"/>
      <c r="J12" s="17">
        <v>4314502</v>
      </c>
      <c r="K12" s="17"/>
      <c r="L12" s="17">
        <f t="shared" si="0"/>
        <v>7856830.969175268</v>
      </c>
      <c r="M12" s="17">
        <v>74782050</v>
      </c>
      <c r="N12" s="17"/>
      <c r="O12" s="17"/>
      <c r="P12" s="17"/>
      <c r="Q12" s="17">
        <v>517333</v>
      </c>
      <c r="R12" s="17"/>
      <c r="S12" s="17">
        <f t="shared" si="4"/>
        <v>75299383</v>
      </c>
      <c r="T12" s="17">
        <v>58101401</v>
      </c>
      <c r="U12" s="17"/>
      <c r="V12" s="17">
        <v>23596179</v>
      </c>
      <c r="W12" s="17">
        <v>6735963</v>
      </c>
      <c r="X12" s="17">
        <f t="shared" si="5"/>
        <v>88433543</v>
      </c>
      <c r="Y12" s="17">
        <v>10000</v>
      </c>
      <c r="Z12" s="17">
        <v>303510</v>
      </c>
      <c r="AA12" s="17">
        <v>20591241</v>
      </c>
      <c r="AB12" s="17"/>
      <c r="AC12" s="17">
        <v>4741002</v>
      </c>
      <c r="AD12" s="17">
        <v>10202500</v>
      </c>
      <c r="AE12" s="17">
        <v>200000</v>
      </c>
      <c r="AF12" s="17">
        <v>1101465</v>
      </c>
      <c r="AG12" s="17"/>
      <c r="AH12" s="17">
        <v>2256000</v>
      </c>
      <c r="AI12" s="17"/>
      <c r="AJ12" s="17">
        <f t="shared" si="1"/>
        <v>39405718</v>
      </c>
      <c r="AK12" s="17">
        <v>4983296</v>
      </c>
      <c r="AL12" s="17">
        <v>349301</v>
      </c>
      <c r="AM12" s="17"/>
      <c r="AN12" s="17">
        <v>1424548</v>
      </c>
      <c r="AO12" s="17"/>
      <c r="AP12" s="17">
        <v>1395933</v>
      </c>
      <c r="AQ12" s="17"/>
      <c r="AR12" s="17">
        <f t="shared" si="6"/>
        <v>8153078</v>
      </c>
      <c r="AT12" s="20"/>
      <c r="AU12" s="23"/>
    </row>
    <row r="13" spans="1:47" s="14" customFormat="1" ht="12" customHeight="1">
      <c r="A13" s="21">
        <v>1998</v>
      </c>
      <c r="B13" s="22"/>
      <c r="C13" s="19">
        <f t="shared" si="2"/>
        <v>207152423.98857933</v>
      </c>
      <c r="D13" s="17"/>
      <c r="E13" s="17">
        <v>41828770</v>
      </c>
      <c r="F13" s="17">
        <f t="shared" si="3"/>
        <v>41828770</v>
      </c>
      <c r="G13" s="17">
        <v>4094630.9885793515</v>
      </c>
      <c r="H13" s="17"/>
      <c r="I13" s="17">
        <v>50000</v>
      </c>
      <c r="J13" s="17">
        <v>4675429</v>
      </c>
      <c r="K13" s="17"/>
      <c r="L13" s="17">
        <f t="shared" si="0"/>
        <v>8820059.988579351</v>
      </c>
      <c r="M13" s="17">
        <v>60288431</v>
      </c>
      <c r="N13" s="17"/>
      <c r="O13" s="17"/>
      <c r="P13" s="17"/>
      <c r="Q13" s="17">
        <v>522917</v>
      </c>
      <c r="R13" s="17"/>
      <c r="S13" s="17">
        <f t="shared" si="4"/>
        <v>60811348</v>
      </c>
      <c r="T13" s="17">
        <v>47983409</v>
      </c>
      <c r="U13" s="17"/>
      <c r="V13" s="17">
        <v>13424293</v>
      </c>
      <c r="W13" s="17">
        <v>4937207</v>
      </c>
      <c r="X13" s="17">
        <f t="shared" si="5"/>
        <v>66344909</v>
      </c>
      <c r="Y13" s="17"/>
      <c r="AA13" s="17">
        <v>18332652</v>
      </c>
      <c r="AB13" s="17"/>
      <c r="AC13" s="17"/>
      <c r="AD13" s="17"/>
      <c r="AE13" s="17">
        <v>200000</v>
      </c>
      <c r="AF13" s="17">
        <v>629408</v>
      </c>
      <c r="AG13" s="17"/>
      <c r="AH13" s="17">
        <v>2366000</v>
      </c>
      <c r="AI13" s="17"/>
      <c r="AJ13" s="17">
        <f t="shared" si="1"/>
        <v>21528060</v>
      </c>
      <c r="AK13" s="17">
        <v>7715209</v>
      </c>
      <c r="AL13" s="17">
        <v>84068</v>
      </c>
      <c r="AM13" s="17"/>
      <c r="AN13" s="17">
        <v>20000</v>
      </c>
      <c r="AO13" s="17"/>
      <c r="AP13" s="17"/>
      <c r="AQ13" s="17"/>
      <c r="AR13" s="17">
        <f t="shared" si="6"/>
        <v>7819277</v>
      </c>
      <c r="AT13" s="20"/>
      <c r="AU13" s="23"/>
    </row>
    <row r="14" spans="1:47" s="14" customFormat="1" ht="12" customHeight="1">
      <c r="A14" s="21">
        <v>1997</v>
      </c>
      <c r="B14" s="22"/>
      <c r="C14" s="19">
        <f t="shared" si="2"/>
        <v>183833396.76914656</v>
      </c>
      <c r="D14" s="17"/>
      <c r="E14" s="17">
        <v>36134440</v>
      </c>
      <c r="F14" s="17">
        <f t="shared" si="3"/>
        <v>36134440</v>
      </c>
      <c r="G14" s="17">
        <v>4819122.76914655</v>
      </c>
      <c r="H14" s="17"/>
      <c r="I14" s="17"/>
      <c r="J14" s="17">
        <v>4375831</v>
      </c>
      <c r="K14" s="17"/>
      <c r="L14" s="17">
        <f t="shared" si="0"/>
        <v>9194953.76914655</v>
      </c>
      <c r="M14" s="17">
        <v>56552325</v>
      </c>
      <c r="N14" s="17"/>
      <c r="O14" s="17"/>
      <c r="P14" s="17"/>
      <c r="Q14" s="17">
        <v>310500</v>
      </c>
      <c r="R14" s="17"/>
      <c r="S14" s="17">
        <f t="shared" si="4"/>
        <v>56862825</v>
      </c>
      <c r="T14" s="17">
        <v>47478363</v>
      </c>
      <c r="U14" s="17"/>
      <c r="V14" s="17">
        <v>13405530</v>
      </c>
      <c r="W14" s="17">
        <v>4873862</v>
      </c>
      <c r="X14" s="17">
        <f t="shared" si="5"/>
        <v>65757755</v>
      </c>
      <c r="Y14" s="17"/>
      <c r="AA14" s="17">
        <v>9518007</v>
      </c>
      <c r="AB14" s="17"/>
      <c r="AC14" s="17"/>
      <c r="AD14" s="17">
        <v>3000</v>
      </c>
      <c r="AE14" s="17"/>
      <c r="AF14" s="17">
        <v>976909</v>
      </c>
      <c r="AG14" s="17"/>
      <c r="AH14" s="17">
        <v>1431000</v>
      </c>
      <c r="AI14" s="17"/>
      <c r="AJ14" s="17">
        <f t="shared" si="1"/>
        <v>11928916</v>
      </c>
      <c r="AK14" s="17">
        <v>3946507</v>
      </c>
      <c r="AL14" s="17">
        <v>0</v>
      </c>
      <c r="AM14" s="17"/>
      <c r="AN14" s="17">
        <v>8000</v>
      </c>
      <c r="AO14" s="17"/>
      <c r="AP14" s="17"/>
      <c r="AQ14" s="17"/>
      <c r="AR14" s="17">
        <f t="shared" si="6"/>
        <v>3954507</v>
      </c>
      <c r="AT14" s="20"/>
      <c r="AU14" s="23"/>
    </row>
    <row r="15" spans="1:47" s="14" customFormat="1" ht="12" customHeight="1">
      <c r="A15" s="21">
        <v>1996</v>
      </c>
      <c r="B15" s="22"/>
      <c r="C15" s="19">
        <f t="shared" si="2"/>
        <v>204595350.55</v>
      </c>
      <c r="D15" s="17"/>
      <c r="E15" s="17">
        <v>36866474</v>
      </c>
      <c r="F15" s="17">
        <f t="shared" si="3"/>
        <v>36866474</v>
      </c>
      <c r="G15" s="17">
        <v>4939449.55</v>
      </c>
      <c r="H15" s="17"/>
      <c r="I15" s="17"/>
      <c r="J15" s="17">
        <v>4283765</v>
      </c>
      <c r="K15" s="17"/>
      <c r="L15" s="17">
        <f t="shared" si="0"/>
        <v>9223214.55</v>
      </c>
      <c r="M15" s="17">
        <v>53821313</v>
      </c>
      <c r="N15" s="17"/>
      <c r="O15" s="17"/>
      <c r="P15" s="17"/>
      <c r="Q15" s="17">
        <v>402000</v>
      </c>
      <c r="R15" s="17"/>
      <c r="S15" s="17">
        <f t="shared" si="4"/>
        <v>54223313</v>
      </c>
      <c r="T15" s="17">
        <v>45564895</v>
      </c>
      <c r="U15" s="17"/>
      <c r="V15" s="17">
        <v>33232152</v>
      </c>
      <c r="W15" s="17">
        <v>7047155</v>
      </c>
      <c r="X15" s="17">
        <f t="shared" si="5"/>
        <v>85844202</v>
      </c>
      <c r="Y15" s="17"/>
      <c r="AA15" s="17">
        <v>4418252</v>
      </c>
      <c r="AB15" s="17"/>
      <c r="AC15" s="17"/>
      <c r="AD15" s="17"/>
      <c r="AE15" s="17"/>
      <c r="AF15" s="17">
        <v>645403</v>
      </c>
      <c r="AG15" s="17"/>
      <c r="AH15" s="17">
        <f>6456100+1333000</f>
        <v>7789100</v>
      </c>
      <c r="AI15" s="17"/>
      <c r="AJ15" s="17">
        <f t="shared" si="1"/>
        <v>12852755</v>
      </c>
      <c r="AK15" s="17">
        <v>3709075</v>
      </c>
      <c r="AL15" s="17">
        <v>0</v>
      </c>
      <c r="AM15" s="17"/>
      <c r="AN15" s="17">
        <v>40750</v>
      </c>
      <c r="AO15" s="17"/>
      <c r="AP15" s="17"/>
      <c r="AQ15" s="17">
        <v>1835567</v>
      </c>
      <c r="AR15" s="17">
        <f t="shared" si="6"/>
        <v>5585392</v>
      </c>
      <c r="AT15" s="20"/>
      <c r="AU15" s="23"/>
    </row>
    <row r="16" spans="1:47" s="25" customFormat="1" ht="18" customHeight="1">
      <c r="A16" s="15">
        <v>1995</v>
      </c>
      <c r="B16" s="16"/>
      <c r="C16" s="19">
        <f t="shared" si="2"/>
        <v>244441291.89</v>
      </c>
      <c r="D16" s="19"/>
      <c r="E16" s="24">
        <v>34198833</v>
      </c>
      <c r="F16" s="17">
        <f t="shared" si="3"/>
        <v>34198833</v>
      </c>
      <c r="G16" s="24">
        <v>5415941.89</v>
      </c>
      <c r="H16" s="17">
        <v>0</v>
      </c>
      <c r="I16" s="17">
        <v>0</v>
      </c>
      <c r="J16" s="17">
        <v>3985550</v>
      </c>
      <c r="K16" s="19">
        <v>0</v>
      </c>
      <c r="L16" s="17">
        <f t="shared" si="0"/>
        <v>9401491.89</v>
      </c>
      <c r="M16" s="24">
        <v>61122542</v>
      </c>
      <c r="N16" s="24"/>
      <c r="O16" s="24"/>
      <c r="P16" s="1"/>
      <c r="Q16" s="24">
        <v>405700</v>
      </c>
      <c r="R16" s="24"/>
      <c r="S16" s="17">
        <f t="shared" si="4"/>
        <v>61528242</v>
      </c>
      <c r="T16" s="24">
        <v>70288331</v>
      </c>
      <c r="U16" s="24">
        <v>0</v>
      </c>
      <c r="V16" s="24">
        <v>26062437</v>
      </c>
      <c r="W16" s="24">
        <v>6003885</v>
      </c>
      <c r="X16" s="17">
        <f t="shared" si="5"/>
        <v>102354653</v>
      </c>
      <c r="Y16" s="24">
        <v>300000</v>
      </c>
      <c r="Z16" s="24">
        <f>4228517-J16</f>
        <v>242967</v>
      </c>
      <c r="AA16" s="24">
        <f>20748234-AQ16</f>
        <v>17919366</v>
      </c>
      <c r="AB16" s="24"/>
      <c r="AC16" s="24"/>
      <c r="AD16" s="24">
        <v>6500</v>
      </c>
      <c r="AE16" s="24"/>
      <c r="AF16" s="24">
        <v>856308</v>
      </c>
      <c r="AG16" s="1"/>
      <c r="AH16" s="24">
        <v>10673978</v>
      </c>
      <c r="AI16" s="24"/>
      <c r="AJ16" s="17">
        <f t="shared" si="1"/>
        <v>29999119</v>
      </c>
      <c r="AK16" s="24">
        <v>3486460</v>
      </c>
      <c r="AL16" s="24">
        <v>0</v>
      </c>
      <c r="AM16" s="24"/>
      <c r="AN16" s="24">
        <v>127750</v>
      </c>
      <c r="AO16" s="24"/>
      <c r="AP16" s="24">
        <v>515875</v>
      </c>
      <c r="AQ16" s="24">
        <v>2828868</v>
      </c>
      <c r="AR16" s="17">
        <f t="shared" si="6"/>
        <v>6958953</v>
      </c>
      <c r="AT16" s="26"/>
      <c r="AU16" s="27"/>
    </row>
    <row r="17" spans="1:47" ht="12" customHeight="1">
      <c r="A17" s="5">
        <v>1994</v>
      </c>
      <c r="C17" s="19">
        <f t="shared" si="2"/>
        <v>239894010.56</v>
      </c>
      <c r="D17" s="19"/>
      <c r="E17" s="19">
        <v>43610939</v>
      </c>
      <c r="F17" s="17">
        <f t="shared" si="3"/>
        <v>43610939</v>
      </c>
      <c r="G17" s="19">
        <v>6214929.5600000005</v>
      </c>
      <c r="H17" s="19">
        <v>0</v>
      </c>
      <c r="I17" s="19">
        <v>0</v>
      </c>
      <c r="J17" s="19">
        <v>3567211</v>
      </c>
      <c r="K17" s="19">
        <v>0</v>
      </c>
      <c r="L17" s="17">
        <f t="shared" si="0"/>
        <v>9782140.56</v>
      </c>
      <c r="M17" s="19">
        <v>49586486</v>
      </c>
      <c r="N17" s="19"/>
      <c r="O17" s="19"/>
      <c r="Q17" s="19">
        <v>356800</v>
      </c>
      <c r="R17" s="19"/>
      <c r="S17" s="17">
        <f t="shared" si="4"/>
        <v>49943286</v>
      </c>
      <c r="T17" s="19">
        <v>69756244</v>
      </c>
      <c r="U17" s="19">
        <v>0</v>
      </c>
      <c r="V17" s="19">
        <v>31163186</v>
      </c>
      <c r="W17" s="19">
        <v>6965390</v>
      </c>
      <c r="X17" s="17">
        <f t="shared" si="5"/>
        <v>107884820</v>
      </c>
      <c r="Y17" s="19">
        <v>157000</v>
      </c>
      <c r="Z17" s="19">
        <f>4532265-J17</f>
        <v>965054</v>
      </c>
      <c r="AA17" s="19">
        <f>15742095-AQ17</f>
        <v>13179037</v>
      </c>
      <c r="AB17" s="19"/>
      <c r="AC17" s="19"/>
      <c r="AD17" s="19">
        <v>14130</v>
      </c>
      <c r="AE17" s="19"/>
      <c r="AF17" s="19">
        <v>770368</v>
      </c>
      <c r="AH17" s="19">
        <v>4414815</v>
      </c>
      <c r="AI17" s="19"/>
      <c r="AJ17" s="17">
        <f t="shared" si="1"/>
        <v>19500404</v>
      </c>
      <c r="AK17" s="19">
        <v>3689815</v>
      </c>
      <c r="AL17" s="19">
        <v>1949723</v>
      </c>
      <c r="AM17" s="19"/>
      <c r="AN17" s="19">
        <v>240350</v>
      </c>
      <c r="AO17" s="19"/>
      <c r="AP17" s="19">
        <v>729475</v>
      </c>
      <c r="AQ17" s="19">
        <v>2563058</v>
      </c>
      <c r="AR17" s="17">
        <f t="shared" si="6"/>
        <v>9172421</v>
      </c>
      <c r="AT17" s="28"/>
      <c r="AU17" s="29"/>
    </row>
    <row r="18" spans="1:47" s="25" customFormat="1" ht="12" customHeight="1">
      <c r="A18" s="15">
        <v>1993</v>
      </c>
      <c r="B18" s="16"/>
      <c r="C18" s="19">
        <f t="shared" si="2"/>
        <v>213777234.93</v>
      </c>
      <c r="D18" s="19"/>
      <c r="E18" s="24">
        <v>36373310</v>
      </c>
      <c r="F18" s="17">
        <f t="shared" si="3"/>
        <v>36373310</v>
      </c>
      <c r="G18" s="24">
        <v>5622717.93</v>
      </c>
      <c r="H18" s="24">
        <v>0</v>
      </c>
      <c r="I18" s="24">
        <v>94319</v>
      </c>
      <c r="J18" s="24">
        <v>3324813</v>
      </c>
      <c r="K18" s="19">
        <v>0</v>
      </c>
      <c r="L18" s="17">
        <f t="shared" si="0"/>
        <v>9041849.93</v>
      </c>
      <c r="M18" s="24">
        <v>48500154</v>
      </c>
      <c r="N18" s="24"/>
      <c r="O18" s="24"/>
      <c r="P18" s="1"/>
      <c r="Q18" s="24">
        <v>377100</v>
      </c>
      <c r="R18" s="24"/>
      <c r="S18" s="17">
        <f t="shared" si="4"/>
        <v>48877254</v>
      </c>
      <c r="T18" s="24">
        <v>56641792</v>
      </c>
      <c r="U18" s="24">
        <v>0</v>
      </c>
      <c r="V18" s="24">
        <v>30228933</v>
      </c>
      <c r="W18" s="24">
        <v>6193175</v>
      </c>
      <c r="X18" s="17">
        <f t="shared" si="5"/>
        <v>93063900</v>
      </c>
      <c r="Y18" s="24">
        <v>110000</v>
      </c>
      <c r="Z18" s="24">
        <f>4124101-J18</f>
        <v>799288</v>
      </c>
      <c r="AA18" s="24">
        <f>16554774-AQ18</f>
        <v>14158888</v>
      </c>
      <c r="AB18" s="24"/>
      <c r="AC18" s="24" t="s">
        <v>44</v>
      </c>
      <c r="AD18" s="24">
        <v>3325240</v>
      </c>
      <c r="AE18" s="24" t="s">
        <v>44</v>
      </c>
      <c r="AF18" s="24">
        <v>60000</v>
      </c>
      <c r="AG18" s="1"/>
      <c r="AH18" s="24"/>
      <c r="AI18" s="24"/>
      <c r="AJ18" s="17">
        <f t="shared" si="1"/>
        <v>18453416</v>
      </c>
      <c r="AK18" s="24">
        <v>3315000</v>
      </c>
      <c r="AL18" s="24">
        <v>1504694</v>
      </c>
      <c r="AM18" s="24" t="s">
        <v>44</v>
      </c>
      <c r="AN18" s="24">
        <v>22450</v>
      </c>
      <c r="AO18" s="24" t="s">
        <v>44</v>
      </c>
      <c r="AP18" s="24">
        <v>729475</v>
      </c>
      <c r="AQ18" s="24">
        <v>2395886</v>
      </c>
      <c r="AR18" s="17">
        <f t="shared" si="6"/>
        <v>7967505</v>
      </c>
      <c r="AT18" s="26"/>
      <c r="AU18" s="27"/>
    </row>
    <row r="19" spans="1:47" ht="12" customHeight="1">
      <c r="A19" s="5">
        <v>1992</v>
      </c>
      <c r="C19" s="19">
        <f t="shared" si="2"/>
        <v>224712674.82</v>
      </c>
      <c r="D19" s="19"/>
      <c r="E19" s="19">
        <v>38285802</v>
      </c>
      <c r="F19" s="17">
        <f t="shared" si="3"/>
        <v>38285802</v>
      </c>
      <c r="G19" s="19">
        <v>5515958.82</v>
      </c>
      <c r="H19" s="19">
        <v>0</v>
      </c>
      <c r="I19" s="19">
        <v>150847</v>
      </c>
      <c r="J19" s="19">
        <v>3190137</v>
      </c>
      <c r="K19" s="19">
        <v>0</v>
      </c>
      <c r="L19" s="17">
        <f t="shared" si="0"/>
        <v>8856942.82</v>
      </c>
      <c r="M19" s="19">
        <v>56569800</v>
      </c>
      <c r="N19" s="19"/>
      <c r="O19" s="19"/>
      <c r="P19" s="19">
        <v>147800</v>
      </c>
      <c r="Q19" s="19">
        <v>321700</v>
      </c>
      <c r="R19" s="19">
        <v>76500</v>
      </c>
      <c r="S19" s="17">
        <f t="shared" si="4"/>
        <v>57115800</v>
      </c>
      <c r="T19" s="19">
        <v>54361327</v>
      </c>
      <c r="U19" s="19">
        <v>0</v>
      </c>
      <c r="V19" s="19">
        <v>29386188</v>
      </c>
      <c r="W19" s="19">
        <v>9844650</v>
      </c>
      <c r="X19" s="17">
        <f t="shared" si="5"/>
        <v>93592165</v>
      </c>
      <c r="Y19" s="19">
        <v>121800</v>
      </c>
      <c r="Z19" s="19">
        <v>794693</v>
      </c>
      <c r="AA19" s="19">
        <v>14034408</v>
      </c>
      <c r="AB19" s="19"/>
      <c r="AC19" s="19" t="s">
        <v>45</v>
      </c>
      <c r="AD19" s="19">
        <v>3649998</v>
      </c>
      <c r="AE19" s="19" t="s">
        <v>45</v>
      </c>
      <c r="AF19" s="19">
        <v>300000</v>
      </c>
      <c r="AG19" s="19">
        <v>223907</v>
      </c>
      <c r="AH19" s="19"/>
      <c r="AI19" s="19"/>
      <c r="AJ19" s="17">
        <f t="shared" si="1"/>
        <v>19124806</v>
      </c>
      <c r="AK19" s="19">
        <v>3191545</v>
      </c>
      <c r="AL19" s="19">
        <v>1564139</v>
      </c>
      <c r="AM19" s="19" t="s">
        <v>45</v>
      </c>
      <c r="AN19" s="19">
        <v>51660</v>
      </c>
      <c r="AO19" s="19"/>
      <c r="AP19" s="19">
        <v>729475</v>
      </c>
      <c r="AQ19" s="19">
        <v>2200340</v>
      </c>
      <c r="AR19" s="17">
        <f t="shared" si="6"/>
        <v>7737159</v>
      </c>
      <c r="AT19" s="28"/>
      <c r="AU19" s="29"/>
    </row>
    <row r="20" spans="1:47" ht="12" customHeight="1">
      <c r="A20" s="5">
        <v>1991</v>
      </c>
      <c r="C20" s="19">
        <f t="shared" si="2"/>
        <v>217708809.88</v>
      </c>
      <c r="D20" s="19"/>
      <c r="E20" s="19">
        <v>33072858</v>
      </c>
      <c r="F20" s="17">
        <f t="shared" si="3"/>
        <v>33072858</v>
      </c>
      <c r="G20" s="19">
        <v>4810604.88</v>
      </c>
      <c r="H20" s="19">
        <v>0</v>
      </c>
      <c r="I20" s="19">
        <v>142512</v>
      </c>
      <c r="J20" s="19">
        <v>2929624</v>
      </c>
      <c r="K20" s="19">
        <v>0</v>
      </c>
      <c r="L20" s="17">
        <f t="shared" si="0"/>
        <v>7882740.88</v>
      </c>
      <c r="M20" s="19">
        <v>41703229</v>
      </c>
      <c r="N20" s="19"/>
      <c r="O20" s="19"/>
      <c r="P20" s="19">
        <v>50000</v>
      </c>
      <c r="Q20" s="19">
        <v>397800</v>
      </c>
      <c r="R20" s="19">
        <v>94500</v>
      </c>
      <c r="S20" s="17">
        <f t="shared" si="4"/>
        <v>42245529</v>
      </c>
      <c r="T20" s="19">
        <v>62750257</v>
      </c>
      <c r="U20" s="19">
        <v>1867867</v>
      </c>
      <c r="V20" s="19">
        <v>28235944</v>
      </c>
      <c r="W20" s="19">
        <v>22067027</v>
      </c>
      <c r="X20" s="17">
        <f t="shared" si="5"/>
        <v>114921095</v>
      </c>
      <c r="Y20" s="19">
        <v>143198</v>
      </c>
      <c r="Z20" s="19">
        <v>579700</v>
      </c>
      <c r="AA20" s="19">
        <v>14108164</v>
      </c>
      <c r="AB20" s="19"/>
      <c r="AC20" s="19" t="s">
        <v>45</v>
      </c>
      <c r="AD20" s="19">
        <v>53519</v>
      </c>
      <c r="AE20" s="19" t="s">
        <v>45</v>
      </c>
      <c r="AF20" s="19">
        <v>331900</v>
      </c>
      <c r="AG20" s="19">
        <v>62946</v>
      </c>
      <c r="AH20" s="19"/>
      <c r="AI20" s="19"/>
      <c r="AJ20" s="17">
        <f t="shared" si="1"/>
        <v>15279427</v>
      </c>
      <c r="AK20" s="19">
        <v>1262537</v>
      </c>
      <c r="AL20" s="19">
        <v>269355</v>
      </c>
      <c r="AM20" s="19" t="s">
        <v>45</v>
      </c>
      <c r="AN20" s="19">
        <v>41000</v>
      </c>
      <c r="AO20" s="19"/>
      <c r="AP20" s="19">
        <v>729475</v>
      </c>
      <c r="AQ20" s="19">
        <v>2004793</v>
      </c>
      <c r="AR20" s="17">
        <f t="shared" si="6"/>
        <v>4307160</v>
      </c>
      <c r="AT20" s="28"/>
      <c r="AU20" s="29"/>
    </row>
    <row r="21" spans="1:47" ht="18" customHeight="1">
      <c r="A21" s="5">
        <v>1990</v>
      </c>
      <c r="C21" s="19">
        <f t="shared" si="2"/>
        <v>186757058.92000002</v>
      </c>
      <c r="D21" s="19"/>
      <c r="E21" s="19">
        <v>28476013</v>
      </c>
      <c r="F21" s="17">
        <f t="shared" si="3"/>
        <v>28476013</v>
      </c>
      <c r="G21" s="19">
        <v>4547649.92</v>
      </c>
      <c r="H21" s="19">
        <v>0</v>
      </c>
      <c r="I21" s="19">
        <v>149268</v>
      </c>
      <c r="J21" s="19">
        <v>2725743</v>
      </c>
      <c r="K21" s="19">
        <v>0</v>
      </c>
      <c r="L21" s="17">
        <f t="shared" si="0"/>
        <v>7422660.92</v>
      </c>
      <c r="M21" s="19">
        <v>38588822</v>
      </c>
      <c r="N21" s="19"/>
      <c r="O21" s="19"/>
      <c r="P21" s="19" t="s">
        <v>45</v>
      </c>
      <c r="Q21" s="19">
        <v>382900</v>
      </c>
      <c r="R21" s="19">
        <v>62000</v>
      </c>
      <c r="S21" s="17">
        <f t="shared" si="4"/>
        <v>39033722</v>
      </c>
      <c r="T21" s="19">
        <v>59979199</v>
      </c>
      <c r="U21" s="19" t="s">
        <v>45</v>
      </c>
      <c r="V21" s="19">
        <v>26595613</v>
      </c>
      <c r="W21" s="19">
        <v>18353222</v>
      </c>
      <c r="X21" s="17">
        <f t="shared" si="5"/>
        <v>104928034</v>
      </c>
      <c r="Y21" s="19">
        <v>10000</v>
      </c>
      <c r="Z21" s="19">
        <v>379900</v>
      </c>
      <c r="AA21" s="19">
        <v>1684266</v>
      </c>
      <c r="AB21" s="19"/>
      <c r="AC21" s="19" t="s">
        <v>45</v>
      </c>
      <c r="AD21" s="19" t="s">
        <v>45</v>
      </c>
      <c r="AE21" s="19" t="s">
        <v>45</v>
      </c>
      <c r="AF21" s="19">
        <v>483500</v>
      </c>
      <c r="AG21" s="19">
        <v>87694</v>
      </c>
      <c r="AH21" s="19"/>
      <c r="AI21" s="19"/>
      <c r="AJ21" s="17">
        <f t="shared" si="1"/>
        <v>2645360</v>
      </c>
      <c r="AK21" s="19">
        <v>1290500</v>
      </c>
      <c r="AL21" s="19">
        <v>194751</v>
      </c>
      <c r="AM21" s="19" t="s">
        <v>45</v>
      </c>
      <c r="AN21" s="19">
        <v>31750</v>
      </c>
      <c r="AO21" s="19"/>
      <c r="AP21" s="19">
        <v>729475</v>
      </c>
      <c r="AQ21" s="19">
        <v>2004793</v>
      </c>
      <c r="AR21" s="17">
        <f t="shared" si="6"/>
        <v>4251269</v>
      </c>
      <c r="AT21" s="28"/>
      <c r="AU21" s="29"/>
    </row>
    <row r="22" spans="1:47" ht="12.75">
      <c r="A22" s="5">
        <v>1989</v>
      </c>
      <c r="C22" s="19">
        <f t="shared" si="2"/>
        <v>174052872.76999998</v>
      </c>
      <c r="D22" s="19"/>
      <c r="E22" s="19">
        <v>26178596</v>
      </c>
      <c r="F22" s="17">
        <f t="shared" si="3"/>
        <v>26178596</v>
      </c>
      <c r="G22" s="19">
        <v>3632134.77</v>
      </c>
      <c r="H22" s="19">
        <v>0</v>
      </c>
      <c r="I22" s="19">
        <v>88309</v>
      </c>
      <c r="J22" s="19">
        <v>2527156</v>
      </c>
      <c r="K22" s="19">
        <v>0</v>
      </c>
      <c r="L22" s="17">
        <f t="shared" si="0"/>
        <v>6247599.77</v>
      </c>
      <c r="M22" s="19">
        <v>31992654</v>
      </c>
      <c r="N22" s="19"/>
      <c r="O22" s="19"/>
      <c r="P22" s="19" t="s">
        <v>45</v>
      </c>
      <c r="Q22" s="19">
        <v>512542</v>
      </c>
      <c r="R22" s="19">
        <v>38000</v>
      </c>
      <c r="S22" s="17">
        <f t="shared" si="4"/>
        <v>32543196</v>
      </c>
      <c r="T22" s="19">
        <v>53504752</v>
      </c>
      <c r="U22" s="19" t="s">
        <v>45</v>
      </c>
      <c r="V22" s="19">
        <v>25807568</v>
      </c>
      <c r="W22" s="19">
        <v>19915986</v>
      </c>
      <c r="X22" s="17">
        <f t="shared" si="5"/>
        <v>99228306</v>
      </c>
      <c r="Y22" s="19">
        <v>257930</v>
      </c>
      <c r="Z22" s="19">
        <v>310700</v>
      </c>
      <c r="AA22" s="19">
        <v>0</v>
      </c>
      <c r="AB22" s="19"/>
      <c r="AC22" s="19" t="s">
        <v>45</v>
      </c>
      <c r="AD22" s="19" t="s">
        <v>45</v>
      </c>
      <c r="AE22" s="19">
        <v>43000</v>
      </c>
      <c r="AF22" s="19">
        <v>320000</v>
      </c>
      <c r="AG22" s="19">
        <v>52072</v>
      </c>
      <c r="AH22" s="19"/>
      <c r="AI22" s="19"/>
      <c r="AJ22" s="17">
        <f t="shared" si="1"/>
        <v>983702</v>
      </c>
      <c r="AK22" s="19">
        <v>0</v>
      </c>
      <c r="AL22" s="19">
        <v>0</v>
      </c>
      <c r="AM22" s="19" t="s">
        <v>45</v>
      </c>
      <c r="AN22" s="19">
        <v>58250</v>
      </c>
      <c r="AO22" s="19"/>
      <c r="AP22" s="19">
        <v>6808430</v>
      </c>
      <c r="AQ22" s="19">
        <v>2004793</v>
      </c>
      <c r="AR22" s="17">
        <f t="shared" si="6"/>
        <v>8871473</v>
      </c>
      <c r="AT22" s="28"/>
      <c r="AU22" s="29"/>
    </row>
    <row r="23" spans="1:47" ht="12.75">
      <c r="A23" s="5">
        <v>1988</v>
      </c>
      <c r="C23" s="19">
        <f t="shared" si="2"/>
        <v>211354613.01999998</v>
      </c>
      <c r="D23" s="19"/>
      <c r="E23" s="19">
        <v>25362312</v>
      </c>
      <c r="F23" s="17">
        <f t="shared" si="3"/>
        <v>25362312</v>
      </c>
      <c r="G23" s="19">
        <v>3644368.02</v>
      </c>
      <c r="H23" s="19">
        <v>0</v>
      </c>
      <c r="I23" s="19">
        <v>132870</v>
      </c>
      <c r="J23" s="19">
        <v>2383670</v>
      </c>
      <c r="K23" s="19">
        <v>0</v>
      </c>
      <c r="L23" s="17">
        <f t="shared" si="0"/>
        <v>6160908.02</v>
      </c>
      <c r="M23" s="19">
        <v>29656542</v>
      </c>
      <c r="N23" s="19"/>
      <c r="O23" s="19"/>
      <c r="P23" s="19" t="s">
        <v>45</v>
      </c>
      <c r="Q23" s="19">
        <v>343235</v>
      </c>
      <c r="R23" s="19">
        <v>56800</v>
      </c>
      <c r="S23" s="17">
        <f t="shared" si="4"/>
        <v>30056577</v>
      </c>
      <c r="T23" s="19">
        <v>49393638</v>
      </c>
      <c r="U23" s="19" t="s">
        <v>45</v>
      </c>
      <c r="V23" s="19">
        <v>24032059</v>
      </c>
      <c r="W23" s="19">
        <v>23408822</v>
      </c>
      <c r="X23" s="17">
        <f t="shared" si="5"/>
        <v>96834519</v>
      </c>
      <c r="Y23" s="19">
        <v>54200</v>
      </c>
      <c r="Z23" s="19">
        <v>288200</v>
      </c>
      <c r="AA23" s="19">
        <v>6651000</v>
      </c>
      <c r="AB23" s="19"/>
      <c r="AC23" s="19" t="s">
        <v>45</v>
      </c>
      <c r="AD23" s="19" t="s">
        <v>45</v>
      </c>
      <c r="AE23" s="19">
        <v>36000</v>
      </c>
      <c r="AF23" s="19">
        <v>576000</v>
      </c>
      <c r="AG23" s="19">
        <v>31353</v>
      </c>
      <c r="AH23" s="19"/>
      <c r="AI23" s="19"/>
      <c r="AJ23" s="17">
        <f t="shared" si="1"/>
        <v>7636753</v>
      </c>
      <c r="AK23" s="19">
        <v>0</v>
      </c>
      <c r="AL23" s="19">
        <v>0</v>
      </c>
      <c r="AM23" s="19" t="s">
        <v>45</v>
      </c>
      <c r="AN23" s="19">
        <v>71150</v>
      </c>
      <c r="AO23" s="19"/>
      <c r="AP23" s="19">
        <v>7437601</v>
      </c>
      <c r="AQ23" s="19">
        <v>37794793</v>
      </c>
      <c r="AR23" s="17">
        <f t="shared" si="6"/>
        <v>45303544</v>
      </c>
      <c r="AT23" s="28"/>
      <c r="AU23" s="29"/>
    </row>
    <row r="24" spans="1:47" ht="12.75">
      <c r="A24" s="5">
        <v>1987</v>
      </c>
      <c r="C24" s="19">
        <f t="shared" si="2"/>
        <v>149591351.92000002</v>
      </c>
      <c r="D24" s="19"/>
      <c r="E24" s="19">
        <v>23656215</v>
      </c>
      <c r="F24" s="17">
        <f t="shared" si="3"/>
        <v>23656215</v>
      </c>
      <c r="G24" s="19">
        <v>3495871.92</v>
      </c>
      <c r="H24" s="19">
        <v>0</v>
      </c>
      <c r="I24" s="19">
        <v>119583</v>
      </c>
      <c r="J24" s="19">
        <v>2927459</v>
      </c>
      <c r="K24" s="19">
        <v>0</v>
      </c>
      <c r="L24" s="17">
        <f t="shared" si="0"/>
        <v>6542913.92</v>
      </c>
      <c r="M24" s="19">
        <v>31263580</v>
      </c>
      <c r="N24" s="19"/>
      <c r="O24" s="19"/>
      <c r="P24" s="19">
        <v>148526</v>
      </c>
      <c r="Q24" s="19">
        <v>227320</v>
      </c>
      <c r="R24" s="19">
        <v>96900</v>
      </c>
      <c r="S24" s="17">
        <f t="shared" si="4"/>
        <v>31736326</v>
      </c>
      <c r="T24" s="19">
        <v>42302066</v>
      </c>
      <c r="U24" s="19" t="s">
        <v>45</v>
      </c>
      <c r="V24" s="19">
        <v>19064887</v>
      </c>
      <c r="W24" s="19">
        <v>16013315</v>
      </c>
      <c r="X24" s="17">
        <f t="shared" si="5"/>
        <v>77380268</v>
      </c>
      <c r="Y24" s="19">
        <v>82440</v>
      </c>
      <c r="Z24" s="19">
        <v>283700</v>
      </c>
      <c r="AA24" s="19"/>
      <c r="AB24" s="19"/>
      <c r="AC24" s="19" t="s">
        <v>45</v>
      </c>
      <c r="AD24" s="19">
        <v>176667</v>
      </c>
      <c r="AE24" s="19" t="s">
        <v>45</v>
      </c>
      <c r="AF24" s="19">
        <v>290000</v>
      </c>
      <c r="AG24" s="19">
        <v>9400</v>
      </c>
      <c r="AH24" s="19"/>
      <c r="AI24" s="19"/>
      <c r="AJ24" s="17">
        <f t="shared" si="1"/>
        <v>842207</v>
      </c>
      <c r="AK24" s="19">
        <v>0</v>
      </c>
      <c r="AL24" s="19">
        <v>0</v>
      </c>
      <c r="AM24" s="19">
        <v>35000</v>
      </c>
      <c r="AN24" s="19">
        <v>89765</v>
      </c>
      <c r="AO24" s="19"/>
      <c r="AP24" s="19">
        <v>7303864</v>
      </c>
      <c r="AQ24" s="19">
        <v>2004793</v>
      </c>
      <c r="AR24" s="17">
        <f t="shared" si="6"/>
        <v>9433422</v>
      </c>
      <c r="AT24" s="28"/>
      <c r="AU24" s="29"/>
    </row>
    <row r="25" spans="1:47" ht="12.75">
      <c r="A25" s="5">
        <v>1986</v>
      </c>
      <c r="C25" s="19">
        <f t="shared" si="2"/>
        <v>140469754.47</v>
      </c>
      <c r="D25" s="19"/>
      <c r="E25" s="19">
        <v>20451310</v>
      </c>
      <c r="F25" s="17">
        <f t="shared" si="3"/>
        <v>20451310</v>
      </c>
      <c r="G25" s="19">
        <v>3315585.47</v>
      </c>
      <c r="H25" s="19">
        <v>0</v>
      </c>
      <c r="I25" s="19">
        <v>137962</v>
      </c>
      <c r="J25" s="19">
        <v>1052948</v>
      </c>
      <c r="K25" s="19">
        <v>0</v>
      </c>
      <c r="L25" s="17">
        <f t="shared" si="0"/>
        <v>4506495.470000001</v>
      </c>
      <c r="M25" s="19">
        <v>33356219</v>
      </c>
      <c r="N25" s="19"/>
      <c r="O25" s="19"/>
      <c r="P25" s="19">
        <v>120000</v>
      </c>
      <c r="Q25" s="19">
        <v>336126</v>
      </c>
      <c r="R25" s="19">
        <v>38500</v>
      </c>
      <c r="S25" s="17">
        <f t="shared" si="4"/>
        <v>33850845</v>
      </c>
      <c r="T25" s="19">
        <v>37142212</v>
      </c>
      <c r="U25" s="19">
        <v>530550</v>
      </c>
      <c r="V25" s="19">
        <v>17006799</v>
      </c>
      <c r="W25" s="19">
        <v>11184617</v>
      </c>
      <c r="X25" s="17">
        <f t="shared" si="5"/>
        <v>65864178</v>
      </c>
      <c r="Y25" s="19" t="s">
        <v>45</v>
      </c>
      <c r="Z25" s="19">
        <v>291700</v>
      </c>
      <c r="AA25" s="19"/>
      <c r="AB25" s="19"/>
      <c r="AC25" s="19" t="s">
        <v>45</v>
      </c>
      <c r="AD25" s="19">
        <v>2570000</v>
      </c>
      <c r="AE25" s="19">
        <v>20000</v>
      </c>
      <c r="AF25" s="19">
        <v>219000</v>
      </c>
      <c r="AG25" s="19">
        <v>56441</v>
      </c>
      <c r="AH25" s="19"/>
      <c r="AI25" s="19"/>
      <c r="AJ25" s="17">
        <f t="shared" si="1"/>
        <v>3157141</v>
      </c>
      <c r="AK25" s="19">
        <v>0</v>
      </c>
      <c r="AL25" s="19">
        <v>0</v>
      </c>
      <c r="AM25" s="19" t="s">
        <v>45</v>
      </c>
      <c r="AN25" s="19">
        <v>1984638</v>
      </c>
      <c r="AO25" s="19"/>
      <c r="AP25" s="19">
        <v>8650354</v>
      </c>
      <c r="AQ25" s="19">
        <v>2004793</v>
      </c>
      <c r="AR25" s="17">
        <f t="shared" si="6"/>
        <v>12639785</v>
      </c>
      <c r="AT25" s="28"/>
      <c r="AU25" s="29"/>
    </row>
    <row r="26" spans="1:44" ht="18" customHeight="1">
      <c r="A26" s="5">
        <v>1985</v>
      </c>
      <c r="C26" s="19">
        <f t="shared" si="2"/>
        <v>151266282.29</v>
      </c>
      <c r="D26" s="19"/>
      <c r="E26" s="19">
        <v>26628466</v>
      </c>
      <c r="F26" s="17">
        <f t="shared" si="3"/>
        <v>26628466</v>
      </c>
      <c r="G26" s="19">
        <v>3253084.29</v>
      </c>
      <c r="H26" s="19">
        <v>42826</v>
      </c>
      <c r="I26" s="19">
        <v>137899</v>
      </c>
      <c r="J26" s="19">
        <v>1915265</v>
      </c>
      <c r="K26" s="19">
        <v>0</v>
      </c>
      <c r="L26" s="17">
        <f t="shared" si="0"/>
        <v>5349074.29</v>
      </c>
      <c r="M26" s="19">
        <v>41888553</v>
      </c>
      <c r="N26" s="19">
        <v>67800</v>
      </c>
      <c r="O26" s="19"/>
      <c r="P26" s="19">
        <v>233200</v>
      </c>
      <c r="Q26" s="19">
        <v>283700</v>
      </c>
      <c r="R26" s="19">
        <v>28000</v>
      </c>
      <c r="S26" s="17">
        <f t="shared" si="4"/>
        <v>42501253</v>
      </c>
      <c r="T26" s="19">
        <v>36045897</v>
      </c>
      <c r="U26" s="19">
        <v>1092162</v>
      </c>
      <c r="V26" s="19">
        <v>16558734</v>
      </c>
      <c r="W26" s="19">
        <v>6085906</v>
      </c>
      <c r="X26" s="17">
        <f t="shared" si="5"/>
        <v>59782699</v>
      </c>
      <c r="Y26" s="19">
        <v>408328</v>
      </c>
      <c r="Z26" s="19">
        <v>306447</v>
      </c>
      <c r="AA26" s="19"/>
      <c r="AB26" s="19"/>
      <c r="AC26" s="19" t="s">
        <v>45</v>
      </c>
      <c r="AD26" s="19" t="s">
        <v>45</v>
      </c>
      <c r="AE26" s="19" t="s">
        <v>45</v>
      </c>
      <c r="AF26" s="19">
        <v>274100</v>
      </c>
      <c r="AG26" s="19">
        <v>619854</v>
      </c>
      <c r="AH26" s="19">
        <v>32361</v>
      </c>
      <c r="AI26" s="19">
        <v>3000</v>
      </c>
      <c r="AJ26" s="17">
        <f t="shared" si="1"/>
        <v>1644090</v>
      </c>
      <c r="AK26" s="19">
        <v>0</v>
      </c>
      <c r="AL26" s="19">
        <v>27000</v>
      </c>
      <c r="AM26" s="19" t="s">
        <v>45</v>
      </c>
      <c r="AN26" s="19">
        <v>4205520</v>
      </c>
      <c r="AO26" s="19"/>
      <c r="AP26" s="19">
        <v>9291683</v>
      </c>
      <c r="AQ26" s="19">
        <v>1836497</v>
      </c>
      <c r="AR26" s="17">
        <f t="shared" si="6"/>
        <v>15360700</v>
      </c>
    </row>
    <row r="27" spans="1:44" ht="12.75">
      <c r="A27" s="5">
        <v>1984</v>
      </c>
      <c r="C27" s="19">
        <f t="shared" si="2"/>
        <v>114097354</v>
      </c>
      <c r="D27" s="19"/>
      <c r="E27" s="19">
        <v>18563133</v>
      </c>
      <c r="F27" s="17">
        <f t="shared" si="3"/>
        <v>18563133</v>
      </c>
      <c r="G27" s="19" t="s">
        <v>44</v>
      </c>
      <c r="H27" s="19">
        <v>0</v>
      </c>
      <c r="I27" s="19">
        <v>140600</v>
      </c>
      <c r="J27" s="19">
        <v>1765575</v>
      </c>
      <c r="K27" s="19">
        <v>0</v>
      </c>
      <c r="L27" s="17">
        <f t="shared" si="0"/>
        <v>1906175</v>
      </c>
      <c r="M27" s="19">
        <v>34954689</v>
      </c>
      <c r="N27" s="19"/>
      <c r="O27" s="19">
        <v>17200</v>
      </c>
      <c r="P27" s="19" t="s">
        <v>45</v>
      </c>
      <c r="Q27" s="19">
        <v>192791</v>
      </c>
      <c r="R27" s="19">
        <v>48000</v>
      </c>
      <c r="S27" s="17">
        <f t="shared" si="4"/>
        <v>35212680</v>
      </c>
      <c r="T27" s="19">
        <v>24233990</v>
      </c>
      <c r="U27" s="19">
        <v>2800000</v>
      </c>
      <c r="V27" s="19">
        <v>15561963</v>
      </c>
      <c r="W27" s="19">
        <v>5320000</v>
      </c>
      <c r="X27" s="17">
        <f t="shared" si="5"/>
        <v>47915953</v>
      </c>
      <c r="Y27" s="19">
        <v>691356</v>
      </c>
      <c r="Z27" s="19">
        <v>503620</v>
      </c>
      <c r="AA27" s="19"/>
      <c r="AB27" s="19"/>
      <c r="AC27" s="19" t="s">
        <v>45</v>
      </c>
      <c r="AD27" s="19" t="s">
        <v>45</v>
      </c>
      <c r="AE27" s="19" t="s">
        <v>45</v>
      </c>
      <c r="AF27" s="19">
        <v>154417</v>
      </c>
      <c r="AG27" s="19">
        <v>133169</v>
      </c>
      <c r="AH27" s="19"/>
      <c r="AI27" s="19"/>
      <c r="AJ27" s="17">
        <f t="shared" si="1"/>
        <v>1482562</v>
      </c>
      <c r="AK27" s="19">
        <v>0</v>
      </c>
      <c r="AL27" s="19">
        <v>0</v>
      </c>
      <c r="AM27" s="19" t="s">
        <v>45</v>
      </c>
      <c r="AN27" s="19">
        <v>4310217</v>
      </c>
      <c r="AO27" s="19"/>
      <c r="AP27" s="19">
        <v>3212728</v>
      </c>
      <c r="AQ27" s="19">
        <v>1493906</v>
      </c>
      <c r="AR27" s="17">
        <f t="shared" si="6"/>
        <v>9016851</v>
      </c>
    </row>
    <row r="28" spans="1:44" ht="12.75">
      <c r="A28" s="5">
        <v>1983</v>
      </c>
      <c r="C28" s="19">
        <f t="shared" si="2"/>
        <v>96997474</v>
      </c>
      <c r="D28" s="19"/>
      <c r="E28" s="19">
        <v>13771664</v>
      </c>
      <c r="F28" s="17">
        <f t="shared" si="3"/>
        <v>13771664</v>
      </c>
      <c r="G28" s="19" t="s">
        <v>44</v>
      </c>
      <c r="H28" s="19">
        <v>0</v>
      </c>
      <c r="I28" s="19">
        <v>445327</v>
      </c>
      <c r="J28" s="19">
        <v>1603988</v>
      </c>
      <c r="K28" s="19">
        <v>0</v>
      </c>
      <c r="L28" s="17">
        <f t="shared" si="0"/>
        <v>2049315</v>
      </c>
      <c r="M28" s="19">
        <v>25163190</v>
      </c>
      <c r="N28" s="19"/>
      <c r="O28" s="19"/>
      <c r="P28" s="19" t="s">
        <v>45</v>
      </c>
      <c r="Q28" s="19">
        <v>194023</v>
      </c>
      <c r="R28" s="19">
        <v>69000</v>
      </c>
      <c r="S28" s="17">
        <f t="shared" si="4"/>
        <v>25426213</v>
      </c>
      <c r="T28" s="19">
        <v>23620714</v>
      </c>
      <c r="U28" s="19" t="s">
        <v>45</v>
      </c>
      <c r="V28" s="19">
        <v>10294527</v>
      </c>
      <c r="W28" s="19">
        <v>157500</v>
      </c>
      <c r="X28" s="17">
        <f t="shared" si="5"/>
        <v>34072741</v>
      </c>
      <c r="Y28" s="19">
        <v>182244</v>
      </c>
      <c r="Z28" s="19">
        <v>58988</v>
      </c>
      <c r="AA28" s="19"/>
      <c r="AB28" s="19"/>
      <c r="AC28" s="19" t="s">
        <v>45</v>
      </c>
      <c r="AD28" s="19">
        <v>100000</v>
      </c>
      <c r="AE28" s="19" t="s">
        <v>45</v>
      </c>
      <c r="AF28" s="19">
        <v>465314</v>
      </c>
      <c r="AG28" s="19">
        <v>161500</v>
      </c>
      <c r="AH28" s="19"/>
      <c r="AI28" s="19"/>
      <c r="AJ28" s="17">
        <f t="shared" si="1"/>
        <v>968046</v>
      </c>
      <c r="AK28" s="19">
        <v>0</v>
      </c>
      <c r="AL28" s="19">
        <v>64500</v>
      </c>
      <c r="AM28" s="19" t="s">
        <v>45</v>
      </c>
      <c r="AN28" s="19">
        <v>2087291</v>
      </c>
      <c r="AO28" s="19"/>
      <c r="AP28" s="19">
        <v>3212728</v>
      </c>
      <c r="AQ28" s="19">
        <v>15344976</v>
      </c>
      <c r="AR28" s="17">
        <f t="shared" si="6"/>
        <v>20709495</v>
      </c>
    </row>
    <row r="29" spans="1:44" ht="12.75">
      <c r="A29" s="30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3" ht="18" customHeight="1">
      <c r="A30" s="5" t="s">
        <v>46</v>
      </c>
      <c r="B30" s="6" t="s">
        <v>47</v>
      </c>
      <c r="C30" s="1" t="s">
        <v>48</v>
      </c>
    </row>
    <row r="31" spans="2:3" ht="12" customHeight="1">
      <c r="B31" s="6" t="s">
        <v>47</v>
      </c>
      <c r="C31" s="1" t="s">
        <v>49</v>
      </c>
    </row>
    <row r="32" spans="1:4" ht="18" customHeight="1">
      <c r="A32" s="5" t="s">
        <v>50</v>
      </c>
      <c r="B32" s="6" t="s">
        <v>51</v>
      </c>
      <c r="C32" s="25" t="s">
        <v>52</v>
      </c>
      <c r="D32" s="25"/>
    </row>
    <row r="33" spans="2:4" ht="12.75">
      <c r="B33" s="6" t="s">
        <v>53</v>
      </c>
      <c r="C33" s="25" t="s">
        <v>54</v>
      </c>
      <c r="D33" s="25"/>
    </row>
    <row r="34" spans="3:4" ht="12.75">
      <c r="C34" s="25" t="s">
        <v>55</v>
      </c>
      <c r="D34" s="25"/>
    </row>
    <row r="35" spans="2:4" ht="12.75">
      <c r="B35" s="6" t="s">
        <v>56</v>
      </c>
      <c r="C35" s="25" t="s">
        <v>57</v>
      </c>
      <c r="D35" s="25"/>
    </row>
    <row r="36" spans="2:4" ht="12.75">
      <c r="B36" s="6" t="s">
        <v>58</v>
      </c>
      <c r="C36" s="25" t="s">
        <v>59</v>
      </c>
      <c r="D36" s="25"/>
    </row>
    <row r="37" spans="2:4" ht="12.75">
      <c r="B37" s="6" t="s">
        <v>60</v>
      </c>
      <c r="C37" s="25" t="s">
        <v>61</v>
      </c>
      <c r="D37" s="25"/>
    </row>
    <row r="38" spans="3:4" ht="12.75">
      <c r="C38" s="25" t="s">
        <v>62</v>
      </c>
      <c r="D38" s="25"/>
    </row>
    <row r="39" spans="2:4" ht="12.75">
      <c r="B39" s="6" t="s">
        <v>63</v>
      </c>
      <c r="C39" s="25" t="s">
        <v>64</v>
      </c>
      <c r="D39" s="25"/>
    </row>
    <row r="41" spans="3:6" ht="12.75">
      <c r="C41" s="1" t="s">
        <v>66</v>
      </c>
      <c r="F41" s="1" t="s">
        <v>72</v>
      </c>
    </row>
    <row r="42" spans="3:6" ht="12.75">
      <c r="C42" s="1" t="s">
        <v>67</v>
      </c>
      <c r="F42" s="1" t="s">
        <v>73</v>
      </c>
    </row>
    <row r="43" spans="3:6" ht="12.75">
      <c r="C43" s="1" t="s">
        <v>68</v>
      </c>
      <c r="F43" s="1" t="s">
        <v>74</v>
      </c>
    </row>
    <row r="45" spans="3:6" ht="12.75">
      <c r="C45" s="1" t="s">
        <v>69</v>
      </c>
      <c r="F45" s="1" t="s">
        <v>75</v>
      </c>
    </row>
    <row r="46" spans="3:6" ht="12.75">
      <c r="C46" s="1" t="s">
        <v>70</v>
      </c>
      <c r="F46" s="1" t="s">
        <v>76</v>
      </c>
    </row>
    <row r="47" spans="3:6" ht="12.75">
      <c r="C47" s="1" t="s">
        <v>71</v>
      </c>
      <c r="F47" s="1" t="s">
        <v>77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2010-06-23T02:24:48Z</dcterms:created>
  <dcterms:modified xsi:type="dcterms:W3CDTF">2010-07-09T14:17:58Z</dcterms:modified>
  <cp:category/>
  <cp:version/>
  <cp:contentType/>
  <cp:contentStatus/>
</cp:coreProperties>
</file>